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拟入围名单"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<sst xmlns="http://schemas.openxmlformats.org/spreadsheetml/2006/main" count="95" uniqueCount="29">
  <si>
    <t>附件1</t>
  </si>
  <si>
    <t>2025年度阜阳市颍泉区中小学新任教师公开招聘拟入围现场资格复审人员名单</t>
  </si>
  <si>
    <t>序号</t>
  </si>
  <si>
    <t>招聘单位</t>
  </si>
  <si>
    <t>岗位名称</t>
  </si>
  <si>
    <t>岗位代码</t>
  </si>
  <si>
    <t>准考证号</t>
  </si>
  <si>
    <t>学科专业
知识成绩</t>
  </si>
  <si>
    <t>教育综合
知识成绩</t>
  </si>
  <si>
    <t>加分</t>
  </si>
  <si>
    <t>总分</t>
  </si>
  <si>
    <t>阜阳市第十九中学</t>
  </si>
  <si>
    <t>初中语文</t>
  </si>
  <si>
    <t>030001</t>
  </si>
  <si>
    <t>512417429</t>
  </si>
  <si>
    <t>512417418</t>
  </si>
  <si>
    <t>512417420</t>
  </si>
  <si>
    <t>颍泉区抱龙中学</t>
  </si>
  <si>
    <t>030002</t>
  </si>
  <si>
    <t>512417519</t>
  </si>
  <si>
    <t>512417501</t>
  </si>
  <si>
    <t>512417508</t>
  </si>
  <si>
    <t>初中数学</t>
  </si>
  <si>
    <t>初中英语</t>
  </si>
  <si>
    <t>初中物理</t>
  </si>
  <si>
    <t>初中道德与法治</t>
  </si>
  <si>
    <t>初中历史</t>
  </si>
  <si>
    <t>初中体育与健康</t>
  </si>
  <si>
    <t>初中心理健康教育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</si>
</sst>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rgb="FFFF0000"/>
      <name val="宋体"/>
      <charset val="134"/>
      <scheme val="minor"/>
    </font>
    <font>
      <b/>
      <sz val="14"/>
      <color theme="1"/>
      <name val="黑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0" fillId="0" borderId="0" xfId="0" applyAlignment="1">
      <alignment horizontal="left" vertical="center"/>
    </xf>
    <xf numFmtId="0" fontId="2" fillId="0" borderId="0" xfId="0" applyFont="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abSelected="1" workbookViewId="0">
      <selection activeCell="M5" sqref="M5"/>
    </sheetView>
  </sheetViews>
  <sheetFormatPr defaultColWidth="9" defaultRowHeight="13.5"/>
  <cols>
    <col min="1" max="1" width="5.75" customWidth="1"/>
    <col min="2" max="2" width="17.5" customWidth="1"/>
    <col min="3" max="3" width="15.375" customWidth="1"/>
    <col min="4" max="4" width="9.375" customWidth="1"/>
    <col min="5" max="5" width="13.125" customWidth="1"/>
    <col min="6" max="6" width="9.875" customWidth="1"/>
    <col min="7" max="7" width="10.375" customWidth="1"/>
    <col min="8" max="8" width="6.625" customWidth="1"/>
  </cols>
  <sheetData>
    <row r="1" ht="34" customHeight="1" spans="1:2">
      <c r="A1" s="3" t="s">
        <v>0</v>
      </c>
      <c r="B1" s="3"/>
    </row>
    <row r="2" ht="41" customHeight="1" spans="1:9">
      <c r="A2" s="4" t="s">
        <v>1</v>
      </c>
      <c r="B2" s="4"/>
      <c r="C2" s="4"/>
      <c r="D2" s="4"/>
      <c r="E2" s="4"/>
      <c r="F2" s="4"/>
      <c r="G2" s="4"/>
      <c r="H2" s="4"/>
      <c r="I2" s="4"/>
    </row>
    <row r="3" s="1" customFormat="1" ht="44" customHeight="1" spans="1:9">
      <c r="A3" s="5" t="s">
        <v>2</v>
      </c>
      <c r="B3" s="5" t="s">
        <v>3</v>
      </c>
      <c r="C3" s="5" t="s">
        <v>4</v>
      </c>
      <c r="D3" s="5" t="s">
        <v>5</v>
      </c>
      <c r="E3" s="5" t="s">
        <v>6</v>
      </c>
      <c r="F3" s="6" t="s">
        <v>7</v>
      </c>
      <c r="G3" s="6" t="s">
        <v>8</v>
      </c>
      <c r="H3" s="5" t="s">
        <v>9</v>
      </c>
      <c r="I3" s="5" t="s">
        <v>10</v>
      </c>
    </row>
    <row r="4" s="2" customFormat="1" ht="16" customHeight="1" spans="1:9">
      <c r="A4" s="7">
        <v>1</v>
      </c>
      <c r="B4" s="7" t="s">
        <v>11</v>
      </c>
      <c r="C4" s="7" t="s">
        <v>12</v>
      </c>
      <c r="D4" s="7" t="s">
        <v>13</v>
      </c>
      <c r="E4" s="7" t="s">
        <v>14</v>
      </c>
      <c r="F4" s="7">
        <v>88.5</v>
      </c>
      <c r="G4" s="7">
        <v>82.5</v>
      </c>
      <c r="H4" s="7"/>
      <c r="I4" s="7">
        <v>86.1</v>
      </c>
    </row>
    <row r="5" s="2" customFormat="1" ht="16" customHeight="1" spans="1:9">
      <c r="A5" s="7">
        <v>2</v>
      </c>
      <c r="B5" s="7" t="s">
        <v>11</v>
      </c>
      <c r="C5" s="7" t="s">
        <v>12</v>
      </c>
      <c r="D5" s="7" t="s">
        <v>13</v>
      </c>
      <c r="E5" s="7" t="s">
        <v>15</v>
      </c>
      <c r="F5" s="7">
        <v>84.5</v>
      </c>
      <c r="G5" s="7">
        <v>75</v>
      </c>
      <c r="H5" s="7"/>
      <c r="I5" s="7">
        <v>80.7</v>
      </c>
    </row>
    <row r="6" s="2" customFormat="1" ht="16" customHeight="1" spans="1:9">
      <c r="A6" s="7">
        <v>3</v>
      </c>
      <c r="B6" s="7" t="s">
        <v>11</v>
      </c>
      <c r="C6" s="7" t="s">
        <v>12</v>
      </c>
      <c r="D6" s="7" t="s">
        <v>13</v>
      </c>
      <c r="E6" s="7" t="s">
        <v>16</v>
      </c>
      <c r="F6" s="7">
        <v>82.5</v>
      </c>
      <c r="G6" s="7">
        <v>76.5</v>
      </c>
      <c r="H6" s="7"/>
      <c r="I6" s="7">
        <v>80.1</v>
      </c>
    </row>
    <row r="7" s="2" customFormat="1" ht="16" customHeight="1" spans="1:9">
      <c r="A7" s="7">
        <v>4</v>
      </c>
      <c r="B7" s="7" t="s">
        <v>17</v>
      </c>
      <c r="C7" s="7" t="s">
        <v>12</v>
      </c>
      <c r="D7" s="7" t="s">
        <v>18</v>
      </c>
      <c r="E7" s="7" t="s">
        <v>19</v>
      </c>
      <c r="F7" s="7">
        <v>87.5</v>
      </c>
      <c r="G7" s="7">
        <v>78</v>
      </c>
      <c r="H7" s="7"/>
      <c r="I7" s="7">
        <v>83.7</v>
      </c>
    </row>
    <row r="8" s="2" customFormat="1" ht="16" customHeight="1" spans="1:9">
      <c r="A8" s="7">
        <v>5</v>
      </c>
      <c r="B8" s="7" t="s">
        <v>17</v>
      </c>
      <c r="C8" s="7" t="s">
        <v>12</v>
      </c>
      <c r="D8" s="7" t="s">
        <v>18</v>
      </c>
      <c r="E8" s="7" t="s">
        <v>20</v>
      </c>
      <c r="F8" s="7">
        <v>86.5</v>
      </c>
      <c r="G8" s="7">
        <v>75</v>
      </c>
      <c r="H8" s="7"/>
      <c r="I8" s="7">
        <v>81.9</v>
      </c>
    </row>
    <row r="9" s="2" customFormat="1" ht="16" customHeight="1" spans="1:9">
      <c r="A9" s="7">
        <v>6</v>
      </c>
      <c r="B9" s="7" t="s">
        <v>17</v>
      </c>
      <c r="C9" s="7" t="s">
        <v>12</v>
      </c>
      <c r="D9" s="7" t="s">
        <v>18</v>
      </c>
      <c r="E9" s="7" t="s">
        <v>21</v>
      </c>
      <c r="F9" s="7">
        <v>84</v>
      </c>
      <c r="G9" s="7">
        <v>72.5</v>
      </c>
      <c r="H9" s="7"/>
      <c r="I9" s="7">
        <v>79.4</v>
      </c>
    </row>
    <row r="10" s="2" customFormat="1" ht="16" customHeight="1" spans="1:9">
      <c r="A10" s="7">
        <v>7</v>
      </c>
      <c r="B10" s="7" t="s">
        <v>11</v>
      </c>
      <c r="C10" s="7" t="s">
        <v>22</v>
      </c>
      <c r="D10" s="7" t="str">
        <f>"030003"</f>
        <v>030003</v>
      </c>
      <c r="E10" s="7" t="str">
        <f>"512523014"</f>
        <v>512523014</v>
      </c>
      <c r="F10" s="7">
        <v>72.5</v>
      </c>
      <c r="G10" s="7">
        <v>61</v>
      </c>
      <c r="H10" s="7"/>
      <c r="I10" s="7">
        <v>67.9</v>
      </c>
    </row>
    <row r="11" s="2" customFormat="1" ht="16" customHeight="1" spans="1:9">
      <c r="A11" s="7">
        <v>8</v>
      </c>
      <c r="B11" s="7" t="s">
        <v>11</v>
      </c>
      <c r="C11" s="7" t="s">
        <v>22</v>
      </c>
      <c r="D11" s="7" t="str">
        <f>"030003"</f>
        <v>030003</v>
      </c>
      <c r="E11" s="7" t="str">
        <f>"512523021"</f>
        <v>512523021</v>
      </c>
      <c r="F11" s="7">
        <v>65</v>
      </c>
      <c r="G11" s="7">
        <v>69</v>
      </c>
      <c r="H11" s="7"/>
      <c r="I11" s="7">
        <v>66.6</v>
      </c>
    </row>
    <row r="12" s="2" customFormat="1" ht="16" customHeight="1" spans="1:9">
      <c r="A12" s="7">
        <v>9</v>
      </c>
      <c r="B12" s="7" t="s">
        <v>11</v>
      </c>
      <c r="C12" s="7" t="s">
        <v>22</v>
      </c>
      <c r="D12" s="7" t="str">
        <f>"030003"</f>
        <v>030003</v>
      </c>
      <c r="E12" s="7" t="str">
        <f>"512523005"</f>
        <v>512523005</v>
      </c>
      <c r="F12" s="7">
        <v>69</v>
      </c>
      <c r="G12" s="7">
        <v>53</v>
      </c>
      <c r="H12" s="7"/>
      <c r="I12" s="7">
        <v>62.6</v>
      </c>
    </row>
    <row r="13" s="2" customFormat="1" ht="16" customHeight="1" spans="1:9">
      <c r="A13" s="7">
        <v>10</v>
      </c>
      <c r="B13" s="7" t="s">
        <v>17</v>
      </c>
      <c r="C13" s="7" t="s">
        <v>22</v>
      </c>
      <c r="D13" s="7" t="str">
        <f>"030004"</f>
        <v>030004</v>
      </c>
      <c r="E13" s="7" t="str">
        <f>"512523101"</f>
        <v>512523101</v>
      </c>
      <c r="F13" s="7">
        <v>76.5</v>
      </c>
      <c r="G13" s="7">
        <v>76.5</v>
      </c>
      <c r="H13" s="7"/>
      <c r="I13" s="7">
        <v>76.5</v>
      </c>
    </row>
    <row r="14" s="2" customFormat="1" ht="16" customHeight="1" spans="1:9">
      <c r="A14" s="7">
        <v>11</v>
      </c>
      <c r="B14" s="7" t="s">
        <v>17</v>
      </c>
      <c r="C14" s="7" t="s">
        <v>22</v>
      </c>
      <c r="D14" s="7" t="str">
        <f>"030004"</f>
        <v>030004</v>
      </c>
      <c r="E14" s="7" t="str">
        <f>"512523105"</f>
        <v>512523105</v>
      </c>
      <c r="F14" s="7">
        <v>69</v>
      </c>
      <c r="G14" s="7">
        <v>78.5</v>
      </c>
      <c r="H14" s="7"/>
      <c r="I14" s="7">
        <v>72.8</v>
      </c>
    </row>
    <row r="15" s="2" customFormat="1" ht="16" customHeight="1" spans="1:9">
      <c r="A15" s="7">
        <v>12</v>
      </c>
      <c r="B15" s="7" t="s">
        <v>17</v>
      </c>
      <c r="C15" s="7" t="s">
        <v>22</v>
      </c>
      <c r="D15" s="7" t="str">
        <f>"030004"</f>
        <v>030004</v>
      </c>
      <c r="E15" s="7" t="str">
        <f>"512523025"</f>
        <v>512523025</v>
      </c>
      <c r="F15" s="7">
        <v>71.5</v>
      </c>
      <c r="G15" s="7">
        <v>73.5</v>
      </c>
      <c r="H15" s="7"/>
      <c r="I15" s="7">
        <v>72.3</v>
      </c>
    </row>
    <row r="16" s="2" customFormat="1" ht="16" customHeight="1" spans="1:9">
      <c r="A16" s="7">
        <v>13</v>
      </c>
      <c r="B16" s="7" t="s">
        <v>11</v>
      </c>
      <c r="C16" s="7" t="s">
        <v>23</v>
      </c>
      <c r="D16" s="7" t="str">
        <f>"030005"</f>
        <v>030005</v>
      </c>
      <c r="E16" s="7" t="str">
        <f>"512627211"</f>
        <v>512627211</v>
      </c>
      <c r="F16" s="7">
        <v>110.5</v>
      </c>
      <c r="G16" s="7">
        <v>84.5</v>
      </c>
      <c r="H16" s="7"/>
      <c r="I16" s="7">
        <v>100.1</v>
      </c>
    </row>
    <row r="17" s="2" customFormat="1" ht="16" customHeight="1" spans="1:9">
      <c r="A17" s="7">
        <v>14</v>
      </c>
      <c r="B17" s="7" t="s">
        <v>11</v>
      </c>
      <c r="C17" s="7" t="s">
        <v>23</v>
      </c>
      <c r="D17" s="7" t="str">
        <f>"030005"</f>
        <v>030005</v>
      </c>
      <c r="E17" s="7" t="str">
        <f>"512627116"</f>
        <v>512627116</v>
      </c>
      <c r="F17" s="7">
        <v>102.5</v>
      </c>
      <c r="G17" s="7">
        <v>79.5</v>
      </c>
      <c r="H17" s="7"/>
      <c r="I17" s="7">
        <v>93.3</v>
      </c>
    </row>
    <row r="18" s="2" customFormat="1" ht="16" customHeight="1" spans="1:9">
      <c r="A18" s="7">
        <v>15</v>
      </c>
      <c r="B18" s="7" t="s">
        <v>11</v>
      </c>
      <c r="C18" s="7" t="s">
        <v>23</v>
      </c>
      <c r="D18" s="7" t="str">
        <f>"030005"</f>
        <v>030005</v>
      </c>
      <c r="E18" s="7" t="str">
        <f>"512627201"</f>
        <v>512627201</v>
      </c>
      <c r="F18" s="7">
        <v>97</v>
      </c>
      <c r="G18" s="7">
        <v>84.5</v>
      </c>
      <c r="H18" s="7"/>
      <c r="I18" s="7">
        <v>92</v>
      </c>
    </row>
    <row r="19" s="2" customFormat="1" ht="16" customHeight="1" spans="1:9">
      <c r="A19" s="7">
        <v>16</v>
      </c>
      <c r="B19" s="7" t="s">
        <v>17</v>
      </c>
      <c r="C19" s="7" t="s">
        <v>24</v>
      </c>
      <c r="D19" s="7" t="str">
        <f>"030006"</f>
        <v>030006</v>
      </c>
      <c r="E19" s="7" t="str">
        <f>"512420025"</f>
        <v>512420025</v>
      </c>
      <c r="F19" s="7">
        <v>81</v>
      </c>
      <c r="G19" s="7">
        <v>68.5</v>
      </c>
      <c r="H19" s="7"/>
      <c r="I19" s="7">
        <v>76</v>
      </c>
    </row>
    <row r="20" s="2" customFormat="1" ht="16" customHeight="1" spans="1:9">
      <c r="A20" s="7">
        <v>17</v>
      </c>
      <c r="B20" s="7" t="s">
        <v>17</v>
      </c>
      <c r="C20" s="7" t="s">
        <v>24</v>
      </c>
      <c r="D20" s="7" t="str">
        <f>"030006"</f>
        <v>030006</v>
      </c>
      <c r="E20" s="7" t="str">
        <f>"512420026"</f>
        <v>512420026</v>
      </c>
      <c r="F20" s="7">
        <v>64.5</v>
      </c>
      <c r="G20" s="7">
        <v>75</v>
      </c>
      <c r="H20" s="7"/>
      <c r="I20" s="7">
        <v>68.7</v>
      </c>
    </row>
    <row r="21" s="2" customFormat="1" ht="16" customHeight="1" spans="1:9">
      <c r="A21" s="7">
        <v>18</v>
      </c>
      <c r="B21" s="7" t="s">
        <v>17</v>
      </c>
      <c r="C21" s="7" t="s">
        <v>24</v>
      </c>
      <c r="D21" s="7" t="str">
        <f>"030006"</f>
        <v>030006</v>
      </c>
      <c r="E21" s="7" t="str">
        <f>"512420022"</f>
        <v>512420022</v>
      </c>
      <c r="F21" s="7">
        <v>61.5</v>
      </c>
      <c r="G21" s="7">
        <v>66.5</v>
      </c>
      <c r="H21" s="7"/>
      <c r="I21" s="7">
        <v>63.5</v>
      </c>
    </row>
    <row r="22" s="2" customFormat="1" ht="16" customHeight="1" spans="1:9">
      <c r="A22" s="7">
        <v>19</v>
      </c>
      <c r="B22" s="7" t="s">
        <v>17</v>
      </c>
      <c r="C22" s="7" t="s">
        <v>25</v>
      </c>
      <c r="D22" s="7" t="str">
        <f>"030007"</f>
        <v>030007</v>
      </c>
      <c r="E22" s="7" t="str">
        <f>"512421120"</f>
        <v>512421120</v>
      </c>
      <c r="F22" s="7">
        <v>95.5</v>
      </c>
      <c r="G22" s="7">
        <v>81.5</v>
      </c>
      <c r="H22" s="7"/>
      <c r="I22" s="7">
        <v>89.9</v>
      </c>
    </row>
    <row r="23" s="2" customFormat="1" ht="16" customHeight="1" spans="1:9">
      <c r="A23" s="7">
        <v>20</v>
      </c>
      <c r="B23" s="7" t="s">
        <v>17</v>
      </c>
      <c r="C23" s="7" t="s">
        <v>25</v>
      </c>
      <c r="D23" s="7" t="str">
        <f>"030007"</f>
        <v>030007</v>
      </c>
      <c r="E23" s="7" t="str">
        <f>"512421117"</f>
        <v>512421117</v>
      </c>
      <c r="F23" s="7">
        <v>88.5</v>
      </c>
      <c r="G23" s="7">
        <v>83</v>
      </c>
      <c r="H23" s="7"/>
      <c r="I23" s="7">
        <v>86.3</v>
      </c>
    </row>
    <row r="24" s="2" customFormat="1" ht="16" customHeight="1" spans="1:9">
      <c r="A24" s="7">
        <v>21</v>
      </c>
      <c r="B24" s="7" t="s">
        <v>17</v>
      </c>
      <c r="C24" s="7" t="s">
        <v>25</v>
      </c>
      <c r="D24" s="7" t="str">
        <f>"030007"</f>
        <v>030007</v>
      </c>
      <c r="E24" s="7" t="str">
        <f>"512421114"</f>
        <v>512421114</v>
      </c>
      <c r="F24" s="7">
        <v>90</v>
      </c>
      <c r="G24" s="7">
        <v>73</v>
      </c>
      <c r="H24" s="7"/>
      <c r="I24" s="7">
        <v>83.2</v>
      </c>
    </row>
    <row r="25" s="2" customFormat="1" ht="16" customHeight="1" spans="1:9">
      <c r="A25" s="7">
        <v>22</v>
      </c>
      <c r="B25" s="7" t="s">
        <v>11</v>
      </c>
      <c r="C25" s="7" t="s">
        <v>26</v>
      </c>
      <c r="D25" s="7" t="str">
        <f>"030008"</f>
        <v>030008</v>
      </c>
      <c r="E25" s="7" t="str">
        <f>"512732326"</f>
        <v>512732326</v>
      </c>
      <c r="F25" s="7">
        <v>103</v>
      </c>
      <c r="G25" s="7">
        <v>75</v>
      </c>
      <c r="H25" s="7"/>
      <c r="I25" s="7">
        <v>91.8</v>
      </c>
    </row>
    <row r="26" s="2" customFormat="1" ht="16" customHeight="1" spans="1:9">
      <c r="A26" s="7">
        <v>23</v>
      </c>
      <c r="B26" s="7" t="s">
        <v>11</v>
      </c>
      <c r="C26" s="7" t="s">
        <v>26</v>
      </c>
      <c r="D26" s="7" t="str">
        <f>"030008"</f>
        <v>030008</v>
      </c>
      <c r="E26" s="7" t="str">
        <f>"512732330"</f>
        <v>512732330</v>
      </c>
      <c r="F26" s="7">
        <v>102</v>
      </c>
      <c r="G26" s="7">
        <v>74</v>
      </c>
      <c r="H26" s="7"/>
      <c r="I26" s="7">
        <v>90.8</v>
      </c>
    </row>
    <row r="27" s="2" customFormat="1" ht="16" customHeight="1" spans="1:9">
      <c r="A27" s="7">
        <v>24</v>
      </c>
      <c r="B27" s="7" t="s">
        <v>11</v>
      </c>
      <c r="C27" s="7" t="s">
        <v>26</v>
      </c>
      <c r="D27" s="7" t="str">
        <f>"030008"</f>
        <v>030008</v>
      </c>
      <c r="E27" s="7" t="str">
        <f>"512732322"</f>
        <v>512732322</v>
      </c>
      <c r="F27" s="7">
        <v>90</v>
      </c>
      <c r="G27" s="7">
        <v>79</v>
      </c>
      <c r="H27" s="7"/>
      <c r="I27" s="7">
        <v>85.6</v>
      </c>
    </row>
    <row r="28" s="2" customFormat="1" ht="16" customHeight="1" spans="1:9">
      <c r="A28" s="7">
        <v>25</v>
      </c>
      <c r="B28" s="7" t="s">
        <v>11</v>
      </c>
      <c r="C28" s="7" t="s">
        <v>27</v>
      </c>
      <c r="D28" s="7" t="str">
        <f t="shared" ref="D28:D33" si="0">"030009"</f>
        <v>030009</v>
      </c>
      <c r="E28" s="7" t="str">
        <f>"512734616"</f>
        <v>512734616</v>
      </c>
      <c r="F28" s="7">
        <v>93.5</v>
      </c>
      <c r="G28" s="7">
        <v>90.5</v>
      </c>
      <c r="H28" s="7"/>
      <c r="I28" s="7">
        <v>92.3</v>
      </c>
    </row>
    <row r="29" s="2" customFormat="1" ht="16" customHeight="1" spans="1:9">
      <c r="A29" s="7">
        <v>26</v>
      </c>
      <c r="B29" s="7" t="s">
        <v>11</v>
      </c>
      <c r="C29" s="7" t="s">
        <v>27</v>
      </c>
      <c r="D29" s="7" t="str">
        <f t="shared" si="0"/>
        <v>030009</v>
      </c>
      <c r="E29" s="7" t="str">
        <f>"512734701"</f>
        <v>512734701</v>
      </c>
      <c r="F29" s="7">
        <v>83.5</v>
      </c>
      <c r="G29" s="7">
        <v>81.5</v>
      </c>
      <c r="H29" s="7"/>
      <c r="I29" s="7">
        <v>82.7</v>
      </c>
    </row>
    <row r="30" s="2" customFormat="1" ht="16" customHeight="1" spans="1:9">
      <c r="A30" s="7">
        <v>27</v>
      </c>
      <c r="B30" s="7" t="s">
        <v>11</v>
      </c>
      <c r="C30" s="7" t="s">
        <v>27</v>
      </c>
      <c r="D30" s="7" t="str">
        <f t="shared" si="0"/>
        <v>030009</v>
      </c>
      <c r="E30" s="7" t="str">
        <f>"512734629"</f>
        <v>512734629</v>
      </c>
      <c r="F30" s="7">
        <v>74.5</v>
      </c>
      <c r="G30" s="7">
        <v>90.5</v>
      </c>
      <c r="H30" s="7"/>
      <c r="I30" s="7">
        <v>80.9</v>
      </c>
    </row>
    <row r="31" s="2" customFormat="1" ht="16" customHeight="1" spans="1:9">
      <c r="A31" s="7">
        <v>28</v>
      </c>
      <c r="B31" s="7" t="s">
        <v>11</v>
      </c>
      <c r="C31" s="7" t="s">
        <v>27</v>
      </c>
      <c r="D31" s="7" t="str">
        <f t="shared" si="0"/>
        <v>030009</v>
      </c>
      <c r="E31" s="7" t="str">
        <f>"512734528"</f>
        <v>512734528</v>
      </c>
      <c r="F31" s="7">
        <v>77.5</v>
      </c>
      <c r="G31" s="7">
        <v>80.5</v>
      </c>
      <c r="H31" s="7"/>
      <c r="I31" s="7">
        <v>78.7</v>
      </c>
    </row>
    <row r="32" s="2" customFormat="1" ht="16" customHeight="1" spans="1:9">
      <c r="A32" s="7">
        <v>29</v>
      </c>
      <c r="B32" s="7" t="s">
        <v>11</v>
      </c>
      <c r="C32" s="7" t="s">
        <v>27</v>
      </c>
      <c r="D32" s="7" t="str">
        <f t="shared" si="0"/>
        <v>030009</v>
      </c>
      <c r="E32" s="7" t="str">
        <f>"512734610"</f>
        <v>512734610</v>
      </c>
      <c r="F32" s="7">
        <v>74.5</v>
      </c>
      <c r="G32" s="7">
        <v>74.5</v>
      </c>
      <c r="H32" s="7"/>
      <c r="I32" s="7">
        <v>74.5</v>
      </c>
    </row>
    <row r="33" s="2" customFormat="1" ht="16" customHeight="1" spans="1:9">
      <c r="A33" s="7">
        <v>30</v>
      </c>
      <c r="B33" s="7" t="s">
        <v>11</v>
      </c>
      <c r="C33" s="7" t="s">
        <v>27</v>
      </c>
      <c r="D33" s="7" t="str">
        <f t="shared" si="0"/>
        <v>030009</v>
      </c>
      <c r="E33" s="7" t="str">
        <f>"512734614"</f>
        <v>512734614</v>
      </c>
      <c r="F33" s="7">
        <v>73.5</v>
      </c>
      <c r="G33" s="7">
        <v>72.5</v>
      </c>
      <c r="H33" s="7"/>
      <c r="I33" s="7">
        <v>73.1</v>
      </c>
    </row>
    <row r="34" s="2" customFormat="1" ht="16" customHeight="1" spans="1:9">
      <c r="A34" s="7">
        <v>31</v>
      </c>
      <c r="B34" s="7" t="s">
        <v>17</v>
      </c>
      <c r="C34" s="7" t="s">
        <v>27</v>
      </c>
      <c r="D34" s="7" t="str">
        <f>"030010"</f>
        <v>030010</v>
      </c>
      <c r="E34" s="7" t="str">
        <f>"512734720"</f>
        <v>512734720</v>
      </c>
      <c r="F34" s="7">
        <v>86</v>
      </c>
      <c r="G34" s="7">
        <v>78</v>
      </c>
      <c r="H34" s="7"/>
      <c r="I34" s="7">
        <v>82.8</v>
      </c>
    </row>
    <row r="35" s="2" customFormat="1" ht="16" customHeight="1" spans="1:9">
      <c r="A35" s="7">
        <v>32</v>
      </c>
      <c r="B35" s="7" t="s">
        <v>17</v>
      </c>
      <c r="C35" s="7" t="s">
        <v>27</v>
      </c>
      <c r="D35" s="7" t="str">
        <f>"030010"</f>
        <v>030010</v>
      </c>
      <c r="E35" s="7" t="str">
        <f>"512734716"</f>
        <v>512734716</v>
      </c>
      <c r="F35" s="7">
        <v>75.5</v>
      </c>
      <c r="G35" s="7">
        <v>69.5</v>
      </c>
      <c r="H35" s="7"/>
      <c r="I35" s="7">
        <v>73.1</v>
      </c>
    </row>
    <row r="36" s="2" customFormat="1" ht="16" customHeight="1" spans="1:9">
      <c r="A36" s="7">
        <v>33</v>
      </c>
      <c r="B36" s="7" t="s">
        <v>17</v>
      </c>
      <c r="C36" s="7" t="s">
        <v>27</v>
      </c>
      <c r="D36" s="7" t="str">
        <f>"030010"</f>
        <v>030010</v>
      </c>
      <c r="E36" s="7" t="str">
        <f>"512734718"</f>
        <v>512734718</v>
      </c>
      <c r="F36" s="7">
        <v>67.5</v>
      </c>
      <c r="G36" s="7">
        <v>73.5</v>
      </c>
      <c r="H36" s="7"/>
      <c r="I36" s="7">
        <v>69.9</v>
      </c>
    </row>
    <row r="37" s="2" customFormat="1" ht="16" customHeight="1" spans="1:9">
      <c r="A37" s="7">
        <v>34</v>
      </c>
      <c r="B37" s="7" t="s">
        <v>11</v>
      </c>
      <c r="C37" s="7" t="s">
        <v>28</v>
      </c>
      <c r="D37" s="7" t="str">
        <f>"030011"</f>
        <v>030011</v>
      </c>
      <c r="E37" s="7" t="str">
        <f>"512736220"</f>
        <v>512736220</v>
      </c>
      <c r="F37" s="7">
        <v>98</v>
      </c>
      <c r="G37" s="7">
        <v>83</v>
      </c>
      <c r="H37" s="7"/>
      <c r="I37" s="7">
        <v>92</v>
      </c>
    </row>
    <row r="38" s="2" customFormat="1" ht="16" customHeight="1" spans="1:9">
      <c r="A38" s="7">
        <v>35</v>
      </c>
      <c r="B38" s="7" t="s">
        <v>11</v>
      </c>
      <c r="C38" s="7" t="s">
        <v>28</v>
      </c>
      <c r="D38" s="7" t="str">
        <f>"030011"</f>
        <v>030011</v>
      </c>
      <c r="E38" s="7" t="str">
        <f>"512736219"</f>
        <v>512736219</v>
      </c>
      <c r="F38" s="7">
        <v>100</v>
      </c>
      <c r="G38" s="7">
        <v>78.5</v>
      </c>
      <c r="H38" s="7"/>
      <c r="I38" s="7">
        <v>91.4</v>
      </c>
    </row>
    <row r="39" s="2" customFormat="1" ht="16" customHeight="1" spans="1:9">
      <c r="A39" s="7">
        <v>36</v>
      </c>
      <c r="B39" s="7" t="s">
        <v>11</v>
      </c>
      <c r="C39" s="7" t="s">
        <v>28</v>
      </c>
      <c r="D39" s="7" t="str">
        <f>"030011"</f>
        <v>030011</v>
      </c>
      <c r="E39" s="7" t="str">
        <f>"512736201"</f>
        <v>512736201</v>
      </c>
      <c r="F39" s="7">
        <v>92</v>
      </c>
      <c r="G39" s="7">
        <v>87</v>
      </c>
      <c r="H39" s="7"/>
      <c r="I39" s="7">
        <v>90</v>
      </c>
    </row>
  </sheetData>
  <mergeCells count="2">
    <mergeCell ref="A1:B1"/>
    <mergeCell ref="A2:I2"/>
  </mergeCells>
  <pageMargins left="0.393055555555556" right="0.393055555555556" top="0.393055555555556" bottom="0.39305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拟入围名单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lly    小河边</cp:lastModifiedBy>
  <dcterms:created xsi:type="dcterms:W3CDTF">2025-04-11T07:51:00Z</dcterms:created>
  <dcterms:modified xsi:type="dcterms:W3CDTF">2025-06-12T08:39:43Z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5C1850FB512141A5B91095B97A251314_13</vt:lpwstr>
  </property>
  <property fmtid="{D5CDD505-2E9C-101B-9397-08002B2CF9AE}" pid="3" name="KSOProductBuildVer">
    <vt:lpwstr>2052-12.1.0.21541</vt:lpwstr>
  </property>
</Properties>
</file>